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RI20222" sheetId="1" r:id="rId4"/>
  </sheets>
</workbook>
</file>

<file path=xl/sharedStrings.xml><?xml version="1.0" encoding="utf-8"?>
<sst xmlns="http://schemas.openxmlformats.org/spreadsheetml/2006/main" uniqueCount="55">
  <si>
    <t xml:space="preserve">Estudante: </t>
  </si>
  <si>
    <t xml:space="preserve">Número de matrícula: </t>
  </si>
  <si>
    <t>Código de curso:</t>
  </si>
  <si>
    <t>_________</t>
  </si>
  <si>
    <t>Possui processo de aproveitamento de estudos?</t>
  </si>
  <si>
    <t>(      )</t>
  </si>
  <si>
    <t>SIM - Nº23066/_______/______-__</t>
  </si>
  <si>
    <t>NÃO</t>
  </si>
  <si>
    <t xml:space="preserve"> Quadro Geral</t>
  </si>
  <si>
    <t>Obrigatórias</t>
  </si>
  <si>
    <t>CH</t>
  </si>
  <si>
    <t>Optativa de Área de Concentração</t>
  </si>
  <si>
    <t>Optativa de Grande Área</t>
  </si>
  <si>
    <t>Artísticas</t>
  </si>
  <si>
    <t>Livre</t>
  </si>
  <si>
    <t>Total Carga Horária Cursada</t>
  </si>
  <si>
    <t>HACA01</t>
  </si>
  <si>
    <t>Total Carga Horária Faltante</t>
  </si>
  <si>
    <t>HACA34</t>
  </si>
  <si>
    <t>Total Hora Complementares</t>
  </si>
  <si>
    <t>HACA03</t>
  </si>
  <si>
    <t>Carga Horária Total</t>
  </si>
  <si>
    <t>LETE43</t>
  </si>
  <si>
    <t>LETE45</t>
  </si>
  <si>
    <t>TOTAL</t>
  </si>
  <si>
    <t>HACB34</t>
  </si>
  <si>
    <t>Necessárias</t>
  </si>
  <si>
    <t>HACB94</t>
  </si>
  <si>
    <t>Faltam</t>
  </si>
  <si>
    <t>HACB33</t>
  </si>
  <si>
    <t>Científicas</t>
  </si>
  <si>
    <t>HACB35</t>
  </si>
  <si>
    <t>HACB93</t>
  </si>
  <si>
    <t>HACB95</t>
  </si>
  <si>
    <t xml:space="preserve">Faltam </t>
  </si>
  <si>
    <t>Recomendações</t>
  </si>
  <si>
    <t>CH-12%</t>
  </si>
  <si>
    <t>No. de CCS (68h)</t>
  </si>
  <si>
    <t>Optativas de grande área</t>
  </si>
  <si>
    <t>Optativas de área de concentração</t>
  </si>
  <si>
    <t>Livre escolha</t>
  </si>
  <si>
    <t>Complementares</t>
  </si>
  <si>
    <t>Observações:</t>
  </si>
  <si>
    <t>OB - Obrigatórias da grande área e da área de concentração</t>
  </si>
  <si>
    <t>OG - Optativas de grande área: ADM, COM, DIR, ECO, EDC, FCC, FCH, ICI, IPS e componentes humanísticos do IHAC</t>
  </si>
  <si>
    <t>OC - Optativas de área de concentração</t>
  </si>
  <si>
    <t>OZ - Cultura Artística: DAN, EBA, LET, MUS, TEA</t>
  </si>
  <si>
    <t>OY - Cultura Científica: BIO, ENF, FAR, FOF, ICS, ISC, MED, MEV, NUT, ARQ, ENG, FIS,  GEO, MAT, QUI, IMS, ICT</t>
  </si>
  <si>
    <t>LV - Livres: Qualquer código (carga horária excedente das Humanísticas, Científicas ou Optativas de Artes)</t>
  </si>
  <si>
    <t>Importante: (válido para formandos até os semestres 2024-1, 2024-2, 2025-1 e 2025-2, após esses semestres todos os estudantes serão migrados para a nova matriz curricular 2023-1 que inclui extensão curricular)</t>
  </si>
  <si>
    <t xml:space="preserve">A planilha deve ser preenchida com todos os componentes cursados com aprovação, mais aqueles nos quais o estudante estiver inscrito no semestre 2024.1, ressaltando que, caso estes últimos sejam indispensáveis para a integralização, a formatura dependerá da aprovação nos mesmos. </t>
  </si>
  <si>
    <t>Na tabela de recomendações a coluna "número de componentes" fornece  apenas uma estimativa,  calculada com base em componentes de CH = 68 h. O que importa é a soma da CH</t>
  </si>
  <si>
    <t>Em razão da mudança da carga horária dos componentes de múltiplos de 17h para múltiplos de 15h, é admissível um déficit de até 12% em carga horária por natureza (ou seja, em OB, OC, OG, OY e OZ).</t>
  </si>
  <si>
    <t>Contudo, a carga horária total cursada (incluindo os componentes nos quais o estudante estiver inscrito em 2024.1) não poderá ser inferior a 2400 horas, somando componentes curriculares  (pelo menos 2040 horas) e atividades complementares (pelo menos 360 horas).</t>
  </si>
  <si>
    <t>Portanto a carga horária em déficit em outros componentes deve ser compensada em Atividades Livres (LV) até completar pelo menos 2040 horas em componentes curriculares</t>
  </si>
</sst>
</file>

<file path=xl/styles.xml><?xml version="1.0" encoding="utf-8"?>
<styleSheet xmlns="http://schemas.openxmlformats.org/spreadsheetml/2006/main">
  <numFmts count="1">
    <numFmt numFmtId="0" formatCode="General"/>
  </numFmts>
  <fonts count="10">
    <font>
      <sz val="11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b val="1"/>
      <sz val="14"/>
      <color indexed="8"/>
      <name val="Calibri"/>
    </font>
    <font>
      <sz val="14"/>
      <color indexed="8"/>
      <name val="Calibri"/>
    </font>
    <font>
      <b val="1"/>
      <sz val="11"/>
      <color indexed="8"/>
      <name val="Calibri"/>
    </font>
    <font>
      <b val="1"/>
      <sz val="12"/>
      <color indexed="8"/>
      <name val="Calibri"/>
    </font>
    <font>
      <b val="1"/>
      <sz val="10"/>
      <color indexed="8"/>
      <name val="Calibri"/>
    </font>
    <font>
      <sz val="9"/>
      <color indexed="8"/>
      <name val="Calibri"/>
    </font>
    <font>
      <b val="1"/>
      <sz val="9"/>
      <color indexed="8"/>
      <name val="Calibri"/>
    </font>
  </fonts>
  <fills count="12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9"/>
        <bgColor auto="1"/>
      </patternFill>
    </fill>
  </fills>
  <borders count="2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9"/>
      </right>
      <top style="medium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thin">
        <color indexed="9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medium">
        <color indexed="8"/>
      </right>
      <top style="medium">
        <color indexed="8"/>
      </top>
      <bottom style="thin">
        <color indexed="9"/>
      </bottom>
      <diagonal/>
    </border>
    <border>
      <left style="thin">
        <color indexed="9"/>
      </left>
      <right style="medium">
        <color indexed="8"/>
      </right>
      <top style="thin">
        <color indexed="9"/>
      </top>
      <bottom style="thin">
        <color indexed="9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99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borderId="1" applyNumberFormat="1" applyFont="1" applyFill="0" applyBorder="1" applyAlignment="1" applyProtection="0">
      <alignment horizontal="left" vertical="bottom"/>
    </xf>
    <xf numFmtId="0" fontId="0" borderId="1" applyNumberFormat="0" applyFont="1" applyFill="0" applyBorder="1" applyAlignment="1" applyProtection="0">
      <alignment vertical="bottom"/>
    </xf>
    <xf numFmtId="0" fontId="4" borderId="1" applyNumberFormat="0" applyFont="1" applyFill="0" applyBorder="1" applyAlignment="1" applyProtection="0">
      <alignment horizontal="center" vertical="bottom"/>
    </xf>
    <xf numFmtId="0" fontId="4" borderId="1" applyNumberFormat="0" applyFont="1" applyFill="0" applyBorder="1" applyAlignment="1" applyProtection="0">
      <alignment vertical="bottom"/>
    </xf>
    <xf numFmtId="0" fontId="3" borderId="1" applyNumberFormat="0" applyFont="1" applyFill="0" applyBorder="1" applyAlignment="1" applyProtection="0">
      <alignment horizontal="left" vertical="bottom"/>
    </xf>
    <xf numFmtId="49" fontId="4" borderId="1" applyNumberFormat="1" applyFont="1" applyFill="0" applyBorder="1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bottom" wrapText="1"/>
    </xf>
    <xf numFmtId="49" fontId="3" borderId="1" applyNumberFormat="1" applyFont="1" applyFill="0" applyBorder="1" applyAlignment="1" applyProtection="0">
      <alignment horizontal="right" vertical="bottom"/>
    </xf>
    <xf numFmtId="0" fontId="0" borderId="2" applyNumberFormat="0" applyFont="1" applyFill="0" applyBorder="1" applyAlignment="1" applyProtection="0">
      <alignment vertical="bottom"/>
    </xf>
    <xf numFmtId="0" fontId="0" borderId="2" applyNumberFormat="0" applyFont="1" applyFill="0" applyBorder="1" applyAlignment="1" applyProtection="0">
      <alignment horizontal="center" vertical="bottom"/>
    </xf>
    <xf numFmtId="49" fontId="5" borderId="2" applyNumberFormat="1" applyFont="1" applyFill="0" applyBorder="1" applyAlignment="1" applyProtection="0">
      <alignment vertical="bottom"/>
    </xf>
    <xf numFmtId="0" fontId="0" borderId="1" applyNumberFormat="0" applyFont="1" applyFill="0" applyBorder="1" applyAlignment="1" applyProtection="0">
      <alignment horizontal="center" vertical="bottom"/>
    </xf>
    <xf numFmtId="49" fontId="6" fillId="3" borderId="3" applyNumberFormat="1" applyFont="1" applyFill="1" applyBorder="1" applyAlignment="1" applyProtection="0">
      <alignment horizontal="center" vertical="bottom"/>
    </xf>
    <xf numFmtId="49" fontId="6" fillId="3" borderId="4" applyNumberFormat="1" applyFont="1" applyFill="1" applyBorder="1" applyAlignment="1" applyProtection="0">
      <alignment horizontal="center" vertical="bottom"/>
    </xf>
    <xf numFmtId="49" fontId="6" fillId="4" borderId="3" applyNumberFormat="1" applyFont="1" applyFill="1" applyBorder="1" applyAlignment="1" applyProtection="0">
      <alignment horizontal="center" vertical="bottom" wrapText="1"/>
    </xf>
    <xf numFmtId="49" fontId="6" fillId="4" borderId="4" applyNumberFormat="1" applyFont="1" applyFill="1" applyBorder="1" applyAlignment="1" applyProtection="0">
      <alignment horizontal="center" vertical="bottom" wrapText="1"/>
    </xf>
    <xf numFmtId="49" fontId="6" fillId="5" borderId="3" applyNumberFormat="1" applyFont="1" applyFill="1" applyBorder="1" applyAlignment="1" applyProtection="0">
      <alignment horizontal="center" vertical="bottom" wrapText="1"/>
    </xf>
    <xf numFmtId="49" fontId="6" fillId="5" borderId="4" applyNumberFormat="1" applyFont="1" applyFill="1" applyBorder="1" applyAlignment="1" applyProtection="0">
      <alignment horizontal="center" vertical="bottom"/>
    </xf>
    <xf numFmtId="49" fontId="6" fillId="6" borderId="3" applyNumberFormat="1" applyFont="1" applyFill="1" applyBorder="1" applyAlignment="1" applyProtection="0">
      <alignment horizontal="center" vertical="bottom"/>
    </xf>
    <xf numFmtId="49" fontId="6" fillId="6" borderId="4" applyNumberFormat="1" applyFont="1" applyFill="1" applyBorder="1" applyAlignment="1" applyProtection="0">
      <alignment horizontal="center" vertical="bottom"/>
    </xf>
    <xf numFmtId="49" fontId="6" fillId="7" borderId="3" applyNumberFormat="1" applyFont="1" applyFill="1" applyBorder="1" applyAlignment="1" applyProtection="0">
      <alignment horizontal="center" vertical="bottom"/>
    </xf>
    <xf numFmtId="49" fontId="6" fillId="7" borderId="4" applyNumberFormat="1" applyFont="1" applyFill="1" applyBorder="1" applyAlignment="1" applyProtection="0">
      <alignment horizontal="center" vertical="bottom"/>
    </xf>
    <xf numFmtId="49" fontId="5" fillId="8" borderId="3" applyNumberFormat="1" applyFont="1" applyFill="1" applyBorder="1" applyAlignment="1" applyProtection="0">
      <alignment vertical="bottom"/>
    </xf>
    <xf numFmtId="0" fontId="5" fillId="8" borderId="5" applyNumberFormat="1" applyFont="1" applyFill="1" applyBorder="1" applyAlignment="1" applyProtection="0">
      <alignment horizontal="center" vertical="bottom"/>
    </xf>
    <xf numFmtId="0" fontId="5" fillId="8" borderId="4" applyNumberFormat="0" applyFont="1" applyFill="1" applyBorder="1" applyAlignment="1" applyProtection="0">
      <alignment horizontal="center" vertical="bottom"/>
    </xf>
    <xf numFmtId="0" fontId="4" borderId="6" applyNumberFormat="0" applyFont="1" applyFill="0" applyBorder="1" applyAlignment="1" applyProtection="0">
      <alignment vertical="bottom"/>
    </xf>
    <xf numFmtId="49" fontId="0" fillId="3" borderId="7" applyNumberFormat="1" applyFont="1" applyFill="1" applyBorder="1" applyAlignment="1" applyProtection="0">
      <alignment vertical="bottom"/>
    </xf>
    <xf numFmtId="0" fontId="0" fillId="3" borderId="8" applyNumberFormat="0" applyFont="1" applyFill="1" applyBorder="1" applyAlignment="1" applyProtection="0">
      <alignment horizontal="center" vertical="bottom"/>
    </xf>
    <xf numFmtId="0" fontId="0" fillId="4" borderId="7" applyNumberFormat="0" applyFont="1" applyFill="1" applyBorder="1" applyAlignment="1" applyProtection="0">
      <alignment vertical="bottom"/>
    </xf>
    <xf numFmtId="0" fontId="0" fillId="4" borderId="8" applyNumberFormat="0" applyFont="1" applyFill="1" applyBorder="1" applyAlignment="1" applyProtection="0">
      <alignment horizontal="center" vertical="bottom"/>
    </xf>
    <xf numFmtId="0" fontId="0" fillId="5" borderId="7" applyNumberFormat="0" applyFont="1" applyFill="1" applyBorder="1" applyAlignment="1" applyProtection="0">
      <alignment vertical="bottom"/>
    </xf>
    <xf numFmtId="0" fontId="0" fillId="5" borderId="8" applyNumberFormat="0" applyFont="1" applyFill="1" applyBorder="1" applyAlignment="1" applyProtection="0">
      <alignment horizontal="center" vertical="bottom"/>
    </xf>
    <xf numFmtId="0" fontId="0" fillId="6" borderId="7" applyNumberFormat="0" applyFont="1" applyFill="1" applyBorder="1" applyAlignment="1" applyProtection="0">
      <alignment vertical="bottom"/>
    </xf>
    <xf numFmtId="0" fontId="0" fillId="6" borderId="8" applyNumberFormat="0" applyFont="1" applyFill="1" applyBorder="1" applyAlignment="1" applyProtection="0">
      <alignment horizontal="center" vertical="bottom"/>
    </xf>
    <xf numFmtId="0" fontId="0" fillId="7" borderId="7" applyNumberFormat="0" applyFont="1" applyFill="1" applyBorder="1" applyAlignment="1" applyProtection="0">
      <alignment horizontal="center" vertical="bottom"/>
    </xf>
    <xf numFmtId="0" fontId="0" fillId="7" borderId="8" applyNumberFormat="0" applyFont="1" applyFill="1" applyBorder="1" applyAlignment="1" applyProtection="0">
      <alignment horizontal="center" vertical="bottom"/>
    </xf>
    <xf numFmtId="49" fontId="5" fillId="8" borderId="7" applyNumberFormat="1" applyFont="1" applyFill="1" applyBorder="1" applyAlignment="1" applyProtection="0">
      <alignment vertical="bottom"/>
    </xf>
    <xf numFmtId="0" fontId="5" fillId="8" borderId="9" applyNumberFormat="1" applyFont="1" applyFill="1" applyBorder="1" applyAlignment="1" applyProtection="0">
      <alignment horizontal="center" vertical="bottom"/>
    </xf>
    <xf numFmtId="0" fontId="5" fillId="8" borderId="8" applyNumberFormat="0" applyFont="1" applyFill="1" applyBorder="1" applyAlignment="1" applyProtection="0">
      <alignment horizontal="center" vertical="bottom"/>
    </xf>
    <xf numFmtId="0" fontId="0" borderId="6" applyNumberFormat="0" applyFont="1" applyFill="0" applyBorder="1" applyAlignment="1" applyProtection="0">
      <alignment horizontal="center" vertical="bottom"/>
    </xf>
    <xf numFmtId="0" fontId="5" fillId="8" borderId="9" applyNumberFormat="0" applyFont="1" applyFill="1" applyBorder="1" applyAlignment="1" applyProtection="0">
      <alignment horizontal="center" vertical="bottom"/>
    </xf>
    <xf numFmtId="49" fontId="5" fillId="8" borderId="10" applyNumberFormat="1" applyFont="1" applyFill="1" applyBorder="1" applyAlignment="1" applyProtection="0">
      <alignment vertical="bottom"/>
    </xf>
    <xf numFmtId="0" fontId="5" fillId="8" borderId="11" applyNumberFormat="1" applyFont="1" applyFill="1" applyBorder="1" applyAlignment="1" applyProtection="0">
      <alignment horizontal="center" vertical="bottom"/>
    </xf>
    <xf numFmtId="0" fontId="5" fillId="8" borderId="12" applyNumberFormat="0" applyFont="1" applyFill="1" applyBorder="1" applyAlignment="1" applyProtection="0">
      <alignment horizontal="center" vertical="bottom"/>
    </xf>
    <xf numFmtId="0" fontId="0" fillId="6" borderId="10" applyNumberFormat="0" applyFont="1" applyFill="1" applyBorder="1" applyAlignment="1" applyProtection="0">
      <alignment vertical="bottom"/>
    </xf>
    <xf numFmtId="0" fontId="0" fillId="6" borderId="12" applyNumberFormat="0" applyFont="1" applyFill="1" applyBorder="1" applyAlignment="1" applyProtection="0">
      <alignment horizontal="center" vertical="bottom"/>
    </xf>
    <xf numFmtId="0" fontId="0" borderId="13" applyNumberFormat="0" applyFont="1" applyFill="0" applyBorder="1" applyAlignment="1" applyProtection="0">
      <alignment vertical="bottom"/>
    </xf>
    <xf numFmtId="0" fontId="0" borderId="14" applyNumberFormat="0" applyFont="1" applyFill="0" applyBorder="1" applyAlignment="1" applyProtection="0">
      <alignment horizontal="center" vertical="bottom"/>
    </xf>
    <xf numFmtId="49" fontId="5" fillId="9" borderId="15" applyNumberFormat="1" applyFont="1" applyFill="1" applyBorder="1" applyAlignment="1" applyProtection="0">
      <alignment vertical="bottom"/>
    </xf>
    <xf numFmtId="0" fontId="5" fillId="9" borderId="16" applyNumberFormat="1" applyFont="1" applyFill="1" applyBorder="1" applyAlignment="1" applyProtection="0">
      <alignment horizontal="center" vertical="bottom"/>
    </xf>
    <xf numFmtId="0" fontId="0" borderId="6" applyNumberFormat="0" applyFont="1" applyFill="0" applyBorder="1" applyAlignment="1" applyProtection="0">
      <alignment vertical="bottom"/>
    </xf>
    <xf numFmtId="49" fontId="5" fillId="9" borderId="17" applyNumberFormat="1" applyFont="1" applyFill="1" applyBorder="1" applyAlignment="1" applyProtection="0">
      <alignment vertical="bottom"/>
    </xf>
    <xf numFmtId="0" fontId="5" fillId="9" borderId="18" applyNumberFormat="1" applyFont="1" applyFill="1" applyBorder="1" applyAlignment="1" applyProtection="0">
      <alignment horizontal="center" vertical="bottom"/>
    </xf>
    <xf numFmtId="49" fontId="5" fillId="9" borderId="19" applyNumberFormat="1" applyFont="1" applyFill="1" applyBorder="1" applyAlignment="1" applyProtection="0">
      <alignment vertical="bottom"/>
    </xf>
    <xf numFmtId="0" fontId="5" fillId="9" borderId="20" applyNumberFormat="0" applyFont="1" applyFill="1" applyBorder="1" applyAlignment="1" applyProtection="0">
      <alignment horizontal="center" vertical="bottom"/>
    </xf>
    <xf numFmtId="49" fontId="6" fillId="10" borderId="3" applyNumberFormat="1" applyFont="1" applyFill="1" applyBorder="1" applyAlignment="1" applyProtection="0">
      <alignment horizontal="center" vertical="bottom"/>
    </xf>
    <xf numFmtId="49" fontId="6" fillId="10" borderId="4" applyNumberFormat="1" applyFont="1" applyFill="1" applyBorder="1" applyAlignment="1" applyProtection="0">
      <alignment horizontal="center" vertical="bottom"/>
    </xf>
    <xf numFmtId="0" fontId="0" fillId="7" borderId="7" applyNumberFormat="0" applyFont="1" applyFill="1" applyBorder="1" applyAlignment="1" applyProtection="0">
      <alignment vertical="bottom"/>
    </xf>
    <xf numFmtId="0" fontId="0" fillId="7" borderId="8" applyNumberFormat="0" applyFont="1" applyFill="1" applyBorder="1" applyAlignment="1" applyProtection="0">
      <alignment vertical="bottom"/>
    </xf>
    <xf numFmtId="0" fontId="0" fillId="10" borderId="7" applyNumberFormat="0" applyFont="1" applyFill="1" applyBorder="1" applyAlignment="1" applyProtection="0">
      <alignment vertical="bottom"/>
    </xf>
    <xf numFmtId="0" fontId="0" fillId="10" borderId="8" applyNumberFormat="0" applyFont="1" applyFill="1" applyBorder="1" applyAlignment="1" applyProtection="0">
      <alignment horizontal="center" vertical="bottom"/>
    </xf>
    <xf numFmtId="49" fontId="5" fillId="9" borderId="21" applyNumberFormat="1" applyFont="1" applyFill="1" applyBorder="1" applyAlignment="1" applyProtection="0">
      <alignment vertical="bottom"/>
    </xf>
    <xf numFmtId="0" fontId="5" fillId="9" borderId="22" applyNumberFormat="1" applyFont="1" applyFill="1" applyBorder="1" applyAlignment="1" applyProtection="0">
      <alignment horizontal="center" vertical="bottom"/>
    </xf>
    <xf numFmtId="49" fontId="5" fillId="9" borderId="21" applyNumberFormat="1" applyFont="1" applyFill="1" applyBorder="1" applyAlignment="1" applyProtection="0">
      <alignment horizontal="left" vertical="bottom"/>
    </xf>
    <xf numFmtId="0" fontId="0" fillId="10" borderId="10" applyNumberFormat="0" applyFont="1" applyFill="1" applyBorder="1" applyAlignment="1" applyProtection="0">
      <alignment vertical="bottom"/>
    </xf>
    <xf numFmtId="0" fontId="0" fillId="10" borderId="12" applyNumberFormat="0" applyFont="1" applyFill="1" applyBorder="1" applyAlignment="1" applyProtection="0">
      <alignment horizontal="center" vertical="bottom"/>
    </xf>
    <xf numFmtId="49" fontId="5" fillId="9" borderId="17" applyNumberFormat="1" applyFont="1" applyFill="1" applyBorder="1" applyAlignment="1" applyProtection="0">
      <alignment horizontal="left" vertical="bottom"/>
    </xf>
    <xf numFmtId="0" fontId="0" borderId="23" applyNumberFormat="0" applyFont="1" applyFill="0" applyBorder="1" applyAlignment="1" applyProtection="0">
      <alignment vertical="bottom"/>
    </xf>
    <xf numFmtId="49" fontId="5" fillId="9" borderId="19" applyNumberFormat="1" applyFont="1" applyFill="1" applyBorder="1" applyAlignment="1" applyProtection="0">
      <alignment horizontal="left" vertical="bottom"/>
    </xf>
    <xf numFmtId="0" fontId="0" borderId="13" applyNumberFormat="0" applyFont="1" applyFill="0" applyBorder="1" applyAlignment="1" applyProtection="0">
      <alignment horizontal="center" vertical="bottom"/>
    </xf>
    <xf numFmtId="0" fontId="0" borderId="24" applyNumberFormat="0" applyFont="1" applyFill="0" applyBorder="1" applyAlignment="1" applyProtection="0">
      <alignment horizontal="center" vertical="bottom"/>
    </xf>
    <xf numFmtId="49" fontId="7" fillId="11" borderId="3" applyNumberFormat="1" applyFont="1" applyFill="1" applyBorder="1" applyAlignment="1" applyProtection="0">
      <alignment vertical="bottom"/>
    </xf>
    <xf numFmtId="49" fontId="5" fillId="11" borderId="5" applyNumberFormat="1" applyFont="1" applyFill="1" applyBorder="1" applyAlignment="1" applyProtection="0">
      <alignment horizontal="center" vertical="bottom"/>
    </xf>
    <xf numFmtId="49" fontId="5" fillId="11" borderId="4" applyNumberFormat="1" applyFont="1" applyFill="1" applyBorder="1" applyAlignment="1" applyProtection="0">
      <alignment horizontal="center" vertical="bottom"/>
    </xf>
    <xf numFmtId="0" fontId="0" borderId="14" applyNumberFormat="0" applyFont="1" applyFill="0" applyBorder="1" applyAlignment="1" applyProtection="0">
      <alignment vertical="bottom"/>
    </xf>
    <xf numFmtId="0" fontId="0" borderId="25" applyNumberFormat="0" applyFont="1" applyFill="0" applyBorder="1" applyAlignment="1" applyProtection="0">
      <alignment horizontal="center" vertical="bottom"/>
    </xf>
    <xf numFmtId="49" fontId="8" fillId="11" borderId="7" applyNumberFormat="1" applyFont="1" applyFill="1" applyBorder="1" applyAlignment="1" applyProtection="0">
      <alignment vertical="bottom"/>
    </xf>
    <xf numFmtId="0" fontId="0" fillId="11" borderId="9" applyNumberFormat="1" applyFont="1" applyFill="1" applyBorder="1" applyAlignment="1" applyProtection="0">
      <alignment horizontal="center" vertical="bottom"/>
    </xf>
    <xf numFmtId="1" fontId="0" fillId="11" borderId="9" applyNumberFormat="1" applyFont="1" applyFill="1" applyBorder="1" applyAlignment="1" applyProtection="0">
      <alignment horizontal="center" vertical="bottom"/>
    </xf>
    <xf numFmtId="0" fontId="0" fillId="11" borderId="8" applyNumberFormat="1" applyFont="1" applyFill="1" applyBorder="1" applyAlignment="1" applyProtection="0">
      <alignment horizontal="center" vertical="bottom"/>
    </xf>
    <xf numFmtId="0" fontId="0" fillId="4" borderId="10" applyNumberFormat="0" applyFont="1" applyFill="1" applyBorder="1" applyAlignment="1" applyProtection="0">
      <alignment vertical="bottom"/>
    </xf>
    <xf numFmtId="0" fontId="0" fillId="4" borderId="12" applyNumberFormat="0" applyFont="1" applyFill="1" applyBorder="1" applyAlignment="1" applyProtection="0">
      <alignment horizontal="center" vertical="bottom"/>
    </xf>
    <xf numFmtId="0" fontId="0" fillId="5" borderId="10" applyNumberFormat="0" applyFont="1" applyFill="1" applyBorder="1" applyAlignment="1" applyProtection="0">
      <alignment vertical="bottom"/>
    </xf>
    <xf numFmtId="0" fontId="0" fillId="5" borderId="12" applyNumberFormat="0" applyFont="1" applyFill="1" applyBorder="1" applyAlignment="1" applyProtection="0">
      <alignment horizontal="center" vertical="bottom"/>
    </xf>
    <xf numFmtId="0" fontId="0" fillId="11" borderId="9" applyNumberFormat="0" applyFont="1" applyFill="1" applyBorder="1" applyAlignment="1" applyProtection="0">
      <alignment horizontal="center" vertical="bottom"/>
    </xf>
    <xf numFmtId="0" fontId="0" fillId="11" borderId="8" applyNumberFormat="0" applyFont="1" applyFill="1" applyBorder="1" applyAlignment="1" applyProtection="0">
      <alignment horizontal="center" vertical="bottom"/>
    </xf>
    <xf numFmtId="49" fontId="9" fillId="11" borderId="10" applyNumberFormat="1" applyFont="1" applyFill="1" applyBorder="1" applyAlignment="1" applyProtection="0">
      <alignment vertical="bottom"/>
    </xf>
    <xf numFmtId="0" fontId="0" fillId="11" borderId="11" applyNumberFormat="1" applyFont="1" applyFill="1" applyBorder="1" applyAlignment="1" applyProtection="0">
      <alignment horizontal="center" vertical="bottom"/>
    </xf>
    <xf numFmtId="0" fontId="0" fillId="11" borderId="11" applyNumberFormat="0" applyFont="1" applyFill="1" applyBorder="1" applyAlignment="1" applyProtection="0">
      <alignment horizontal="center" vertical="bottom"/>
    </xf>
    <xf numFmtId="0" fontId="0" fillId="11" borderId="12" applyNumberFormat="0" applyFont="1" applyFill="1" applyBorder="1" applyAlignment="1" applyProtection="0">
      <alignment horizontal="center" vertical="bottom"/>
    </xf>
    <xf numFmtId="0" fontId="5" borderId="1" applyNumberFormat="0" applyFont="1" applyFill="0" applyBorder="1" applyAlignment="1" applyProtection="0">
      <alignment horizontal="right" vertical="bottom"/>
    </xf>
    <xf numFmtId="0" fontId="5" borderId="1" applyNumberFormat="0" applyFont="1" applyFill="0" applyBorder="1" applyAlignment="1" applyProtection="0">
      <alignment horizontal="center" vertical="bottom"/>
    </xf>
    <xf numFmtId="0" fontId="5" borderId="1" applyNumberFormat="0" applyFont="1" applyFill="0" applyBorder="1" applyAlignment="1" applyProtection="0">
      <alignment vertical="bottom"/>
    </xf>
    <xf numFmtId="49" fontId="5" borderId="1" applyNumberFormat="1" applyFont="1" applyFill="0" applyBorder="1" applyAlignment="1" applyProtection="0">
      <alignment vertical="bottom"/>
    </xf>
    <xf numFmtId="49" fontId="0" borderId="1" applyNumberFormat="1" applyFont="1" applyFill="0" applyBorder="1" applyAlignment="1" applyProtection="0">
      <alignment vertical="bottom"/>
    </xf>
    <xf numFmtId="0" fontId="0" borderId="1" applyNumberFormat="0" applyFont="1" applyFill="0" applyBorder="1" applyAlignment="1" applyProtection="0">
      <alignment horizontal="left" vertical="bottom"/>
    </xf>
    <xf numFmtId="49" fontId="0" borderId="1" applyNumberFormat="1" applyFont="1" applyFill="0" applyBorder="1" applyAlignment="1" applyProtection="0">
      <alignment horizontal="left"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fef2cb"/>
      <rgbColor rgb="ffd9e2f3"/>
      <rgbColor rgb="ffe2efd9"/>
      <rgbColor rgb="fffbe4d5"/>
      <rgbColor rgb="ffccccff"/>
      <rgbColor rgb="ffb4c6e7"/>
      <rgbColor rgb="ffff99cc"/>
      <rgbColor rgb="ffececec"/>
      <rgbColor rgb="ffc5e0b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AA44"/>
  <sheetViews>
    <sheetView workbookViewId="0" showGridLines="0" defaultGridColor="1"/>
  </sheetViews>
  <sheetFormatPr defaultColWidth="14.5" defaultRowHeight="15" customHeight="1" outlineLevelRow="0" outlineLevelCol="0"/>
  <cols>
    <col min="1" max="1" width="10.8984" style="1" customWidth="1"/>
    <col min="2" max="2" width="5" style="1" customWidth="1"/>
    <col min="3" max="3" width="15.75" style="1" customWidth="1"/>
    <col min="4" max="4" width="5.85156" style="1" customWidth="1"/>
    <col min="5" max="5" width="12.4453" style="1" customWidth="1"/>
    <col min="6" max="6" width="5.67188" style="1" customWidth="1"/>
    <col min="7" max="7" width="9.5" style="1" customWidth="1"/>
    <col min="8" max="8" width="6.85156" style="1" customWidth="1"/>
    <col min="9" max="9" width="7.99219" style="1" customWidth="1"/>
    <col min="10" max="10" width="8.85156" style="1" customWidth="1"/>
    <col min="11" max="11" width="22.4219" style="1" customWidth="1"/>
    <col min="12" max="12" width="6.94531" style="1" customWidth="1"/>
    <col min="13" max="13" width="7.10156" style="1" customWidth="1"/>
    <col min="14" max="14" width="14" style="1" customWidth="1"/>
    <col min="15" max="15" width="6.32031" style="1" customWidth="1"/>
    <col min="16" max="16" width="15.3516" style="1" customWidth="1"/>
    <col min="17" max="17" width="7.5" style="1" customWidth="1"/>
    <col min="18" max="18" width="9.17188" style="1" customWidth="1"/>
    <col min="19" max="27" width="8.67188" style="1" customWidth="1"/>
    <col min="28" max="16384" width="14.5" style="1" customWidth="1"/>
  </cols>
  <sheetData>
    <row r="1" ht="25.5" customHeight="1">
      <c r="A1" t="s" s="2">
        <v>0</v>
      </c>
      <c r="B1" s="3"/>
      <c r="C1" s="3"/>
      <c r="D1" s="3"/>
      <c r="E1" s="3"/>
      <c r="F1" s="3"/>
      <c r="G1" s="3"/>
      <c r="H1" s="4"/>
      <c r="I1" s="5"/>
      <c r="J1" s="4"/>
      <c r="K1" s="4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ht="25.5" customHeight="1">
      <c r="A2" t="s" s="2">
        <v>1</v>
      </c>
      <c r="B2" s="6"/>
      <c r="C2" s="6"/>
      <c r="D2" s="6"/>
      <c r="E2" t="s" s="2">
        <v>2</v>
      </c>
      <c r="F2" s="4"/>
      <c r="G2" t="s" s="7">
        <v>3</v>
      </c>
      <c r="H2" s="4"/>
      <c r="I2" s="5"/>
      <c r="J2" s="4"/>
      <c r="K2" s="4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ht="36.75" customHeight="1">
      <c r="A3" t="s" s="8">
        <v>4</v>
      </c>
      <c r="B3" s="3"/>
      <c r="C3" s="3"/>
      <c r="D3" t="s" s="2">
        <v>5</v>
      </c>
      <c r="E3" t="s" s="2">
        <v>6</v>
      </c>
      <c r="F3" s="5"/>
      <c r="G3" s="5"/>
      <c r="H3" s="4"/>
      <c r="I3" t="s" s="9">
        <v>5</v>
      </c>
      <c r="J3" t="s" s="2">
        <v>7</v>
      </c>
      <c r="K3" s="4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ht="14.25" customHeight="1">
      <c r="A4" s="10"/>
      <c r="B4" s="11"/>
      <c r="C4" s="10"/>
      <c r="D4" s="11"/>
      <c r="E4" s="10"/>
      <c r="F4" s="11"/>
      <c r="G4" s="10"/>
      <c r="H4" s="11"/>
      <c r="I4" s="10"/>
      <c r="J4" s="11"/>
      <c r="K4" t="s" s="12">
        <v>8</v>
      </c>
      <c r="L4" s="11"/>
      <c r="M4" s="10"/>
      <c r="N4" s="5"/>
      <c r="O4" s="5"/>
      <c r="P4" s="1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ht="31.35" customHeight="1">
      <c r="A5" t="s" s="14">
        <v>9</v>
      </c>
      <c r="B5" t="s" s="15">
        <v>10</v>
      </c>
      <c r="C5" t="s" s="16">
        <v>11</v>
      </c>
      <c r="D5" t="s" s="17">
        <v>10</v>
      </c>
      <c r="E5" t="s" s="18">
        <v>12</v>
      </c>
      <c r="F5" t="s" s="19">
        <v>10</v>
      </c>
      <c r="G5" t="s" s="20">
        <v>13</v>
      </c>
      <c r="H5" t="s" s="21">
        <v>10</v>
      </c>
      <c r="I5" t="s" s="22">
        <v>14</v>
      </c>
      <c r="J5" t="s" s="23">
        <v>10</v>
      </c>
      <c r="K5" t="s" s="24">
        <v>15</v>
      </c>
      <c r="L5" s="25">
        <f>B17+D25+F25+H10+H18+J16</f>
        <v>0</v>
      </c>
      <c r="M5" s="26"/>
      <c r="N5" s="27"/>
      <c r="O5" s="5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ht="18.25" customHeight="1">
      <c r="A6" t="s" s="28">
        <v>16</v>
      </c>
      <c r="B6" s="29"/>
      <c r="C6" s="30"/>
      <c r="D6" s="31"/>
      <c r="E6" s="32"/>
      <c r="F6" s="33"/>
      <c r="G6" s="34"/>
      <c r="H6" s="35"/>
      <c r="I6" s="36"/>
      <c r="J6" s="37"/>
      <c r="K6" t="s" s="38">
        <v>17</v>
      </c>
      <c r="L6" s="39">
        <f>B18+D26+F26+H11+H19+J17</f>
        <v>-2040</v>
      </c>
      <c r="M6" s="40"/>
      <c r="N6" s="41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ht="18.25" customHeight="1">
      <c r="A7" t="s" s="28">
        <v>18</v>
      </c>
      <c r="B7" s="29"/>
      <c r="C7" s="30"/>
      <c r="D7" s="31"/>
      <c r="E7" s="32"/>
      <c r="F7" s="33"/>
      <c r="G7" s="34"/>
      <c r="H7" s="35"/>
      <c r="I7" s="36"/>
      <c r="J7" s="37"/>
      <c r="K7" t="s" s="38">
        <v>19</v>
      </c>
      <c r="L7" s="42"/>
      <c r="M7" s="40"/>
      <c r="N7" s="41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ht="18.25" customHeight="1">
      <c r="A8" t="s" s="28">
        <v>20</v>
      </c>
      <c r="B8" s="29"/>
      <c r="C8" s="30"/>
      <c r="D8" s="31"/>
      <c r="E8" s="32"/>
      <c r="F8" s="33"/>
      <c r="G8" s="34"/>
      <c r="H8" s="35"/>
      <c r="I8" s="36"/>
      <c r="J8" s="37"/>
      <c r="K8" t="s" s="43">
        <v>21</v>
      </c>
      <c r="L8" s="44">
        <f>L5+L7</f>
        <v>0</v>
      </c>
      <c r="M8" s="45"/>
      <c r="N8" s="41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ht="16.9" customHeight="1">
      <c r="A9" t="s" s="28">
        <v>22</v>
      </c>
      <c r="B9" s="29"/>
      <c r="C9" s="30"/>
      <c r="D9" s="31"/>
      <c r="E9" s="32"/>
      <c r="F9" s="33"/>
      <c r="G9" s="46"/>
      <c r="H9" s="47"/>
      <c r="I9" s="36"/>
      <c r="J9" s="37"/>
      <c r="K9" s="48"/>
      <c r="L9" s="49"/>
      <c r="M9" s="49"/>
      <c r="N9" s="1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ht="16.9" customHeight="1">
      <c r="A10" t="s" s="28">
        <v>23</v>
      </c>
      <c r="B10" s="29"/>
      <c r="C10" s="30"/>
      <c r="D10" s="31"/>
      <c r="E10" s="32"/>
      <c r="F10" s="33"/>
      <c r="G10" t="s" s="50">
        <v>24</v>
      </c>
      <c r="H10" s="51">
        <f>SUM(H6:H9)</f>
        <v>0</v>
      </c>
      <c r="I10" s="36"/>
      <c r="J10" s="37"/>
      <c r="K10" s="52"/>
      <c r="L10" s="13"/>
      <c r="M10" s="13"/>
      <c r="N10" s="1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ht="16.9" customHeight="1">
      <c r="A11" t="s" s="28">
        <v>25</v>
      </c>
      <c r="B11" s="29"/>
      <c r="C11" s="30"/>
      <c r="D11" s="31"/>
      <c r="E11" s="32"/>
      <c r="F11" s="33"/>
      <c r="G11" t="s" s="53">
        <v>26</v>
      </c>
      <c r="H11" s="54">
        <f>H10-136</f>
        <v>-136</v>
      </c>
      <c r="I11" s="36"/>
      <c r="J11" s="37"/>
      <c r="K11" s="52"/>
      <c r="L11" s="13"/>
      <c r="M11" s="13"/>
      <c r="N11" s="1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ht="16.9" customHeight="1">
      <c r="A12" t="s" s="28">
        <v>27</v>
      </c>
      <c r="B12" s="29"/>
      <c r="C12" s="30"/>
      <c r="D12" s="31"/>
      <c r="E12" s="32"/>
      <c r="F12" s="33"/>
      <c r="G12" t="s" s="55">
        <v>28</v>
      </c>
      <c r="H12" s="56"/>
      <c r="I12" s="36"/>
      <c r="J12" s="37"/>
      <c r="K12" s="52"/>
      <c r="L12" s="13"/>
      <c r="M12" s="13"/>
      <c r="N12" s="1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ht="16.9" customHeight="1">
      <c r="A13" t="s" s="28">
        <v>29</v>
      </c>
      <c r="B13" s="29"/>
      <c r="C13" s="30"/>
      <c r="D13" s="31"/>
      <c r="E13" s="32"/>
      <c r="F13" s="33"/>
      <c r="G13" t="s" s="57">
        <v>30</v>
      </c>
      <c r="H13" t="s" s="58">
        <v>10</v>
      </c>
      <c r="I13" s="59"/>
      <c r="J13" s="60"/>
      <c r="K13" s="52"/>
      <c r="L13" s="13"/>
      <c r="M13" s="13"/>
      <c r="N13" s="1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ht="16.9" customHeight="1">
      <c r="A14" t="s" s="28">
        <v>31</v>
      </c>
      <c r="B14" s="29"/>
      <c r="C14" s="30"/>
      <c r="D14" s="31"/>
      <c r="E14" s="32"/>
      <c r="F14" s="33"/>
      <c r="G14" s="61"/>
      <c r="H14" s="62"/>
      <c r="I14" s="59"/>
      <c r="J14" s="60"/>
      <c r="K14" s="52"/>
      <c r="L14" s="13"/>
      <c r="M14" s="13"/>
      <c r="N14" s="1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ht="16.9" customHeight="1">
      <c r="A15" t="s" s="28">
        <v>32</v>
      </c>
      <c r="B15" s="29"/>
      <c r="C15" s="30"/>
      <c r="D15" s="31"/>
      <c r="E15" s="32"/>
      <c r="F15" s="33"/>
      <c r="G15" s="61"/>
      <c r="H15" s="62"/>
      <c r="I15" s="59"/>
      <c r="J15" s="60"/>
      <c r="K15" s="52"/>
      <c r="L15" s="13"/>
      <c r="M15" s="13"/>
      <c r="N15" s="1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ht="16.9" customHeight="1">
      <c r="A16" t="s" s="28">
        <v>33</v>
      </c>
      <c r="B16" s="29"/>
      <c r="C16" s="30"/>
      <c r="D16" s="31"/>
      <c r="E16" s="32"/>
      <c r="F16" s="33"/>
      <c r="G16" s="61"/>
      <c r="H16" s="62"/>
      <c r="I16" t="s" s="63">
        <v>24</v>
      </c>
      <c r="J16" s="64">
        <f>SUM(J6:J15)</f>
        <v>0</v>
      </c>
      <c r="K16" s="52"/>
      <c r="L16" s="13"/>
      <c r="M16" s="13"/>
      <c r="N16" s="1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ht="16.25" customHeight="1">
      <c r="A17" t="s" s="65">
        <v>24</v>
      </c>
      <c r="B17" s="64">
        <f>SUM(B6:B16)</f>
        <v>0</v>
      </c>
      <c r="C17" s="30"/>
      <c r="D17" s="31"/>
      <c r="E17" s="32"/>
      <c r="F17" s="33"/>
      <c r="G17" s="66"/>
      <c r="H17" s="67"/>
      <c r="I17" t="s" s="53">
        <v>26</v>
      </c>
      <c r="J17" s="54">
        <f>J16-204</f>
        <v>-204</v>
      </c>
      <c r="K17" s="52"/>
      <c r="L17" s="13"/>
      <c r="M17" s="13"/>
      <c r="N17" s="1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ht="18.25" customHeight="1">
      <c r="A18" t="s" s="68">
        <v>26</v>
      </c>
      <c r="B18" s="54">
        <f>B17-748</f>
        <v>-748</v>
      </c>
      <c r="C18" s="30"/>
      <c r="D18" s="31"/>
      <c r="E18" s="32"/>
      <c r="F18" s="33"/>
      <c r="G18" t="s" s="50">
        <v>24</v>
      </c>
      <c r="H18" s="51">
        <f>SUM(H14:H17)</f>
        <v>0</v>
      </c>
      <c r="I18" t="s" s="55">
        <v>34</v>
      </c>
      <c r="J18" s="56"/>
      <c r="K18" s="69"/>
      <c r="L18" s="11"/>
      <c r="M18" s="11"/>
      <c r="N18" s="11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ht="18.25" customHeight="1">
      <c r="A19" t="s" s="70">
        <v>28</v>
      </c>
      <c r="B19" s="56"/>
      <c r="C19" s="30"/>
      <c r="D19" s="31"/>
      <c r="E19" s="32"/>
      <c r="F19" s="33"/>
      <c r="G19" t="s" s="53">
        <v>26</v>
      </c>
      <c r="H19" s="54">
        <f>H18-136</f>
        <v>-136</v>
      </c>
      <c r="I19" s="71"/>
      <c r="J19" s="72"/>
      <c r="K19" t="s" s="73">
        <v>35</v>
      </c>
      <c r="L19" t="s" s="74">
        <v>10</v>
      </c>
      <c r="M19" t="s" s="74">
        <v>36</v>
      </c>
      <c r="N19" t="s" s="75">
        <v>37</v>
      </c>
      <c r="O19" s="52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ht="17.6" customHeight="1">
      <c r="A20" s="76"/>
      <c r="B20" s="72"/>
      <c r="C20" s="30"/>
      <c r="D20" s="31"/>
      <c r="E20" s="32"/>
      <c r="F20" s="33"/>
      <c r="G20" t="s" s="55">
        <v>34</v>
      </c>
      <c r="H20" s="56"/>
      <c r="I20" s="41"/>
      <c r="J20" s="77"/>
      <c r="K20" t="s" s="78">
        <v>9</v>
      </c>
      <c r="L20" s="79">
        <v>748</v>
      </c>
      <c r="M20" s="80">
        <f>L20*0.88</f>
        <v>658.24</v>
      </c>
      <c r="N20" s="81">
        <f>L20/68</f>
        <v>11</v>
      </c>
      <c r="O20" s="52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ht="17.6" customHeight="1">
      <c r="A21" s="3"/>
      <c r="B21" s="77"/>
      <c r="C21" s="30"/>
      <c r="D21" s="31"/>
      <c r="E21" s="32"/>
      <c r="F21" s="33"/>
      <c r="G21" s="48"/>
      <c r="H21" s="49"/>
      <c r="I21" s="13"/>
      <c r="J21" s="77"/>
      <c r="K21" t="s" s="78">
        <v>38</v>
      </c>
      <c r="L21" s="79">
        <v>408</v>
      </c>
      <c r="M21" s="80">
        <f>L21*0.88</f>
        <v>359.04</v>
      </c>
      <c r="N21" s="81">
        <f>L21/68</f>
        <v>6</v>
      </c>
      <c r="O21" s="52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ht="17.6" customHeight="1">
      <c r="A22" s="3"/>
      <c r="B22" s="77"/>
      <c r="C22" s="30"/>
      <c r="D22" s="31"/>
      <c r="E22" s="32"/>
      <c r="F22" s="33"/>
      <c r="G22" s="52"/>
      <c r="H22" s="13"/>
      <c r="I22" s="13"/>
      <c r="J22" s="77"/>
      <c r="K22" t="s" s="78">
        <v>39</v>
      </c>
      <c r="L22" s="79">
        <v>408</v>
      </c>
      <c r="M22" s="80">
        <f>L22*0.88</f>
        <v>359.04</v>
      </c>
      <c r="N22" s="81">
        <f>L22/68</f>
        <v>6</v>
      </c>
      <c r="O22" s="52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ht="17.6" customHeight="1">
      <c r="A23" s="3"/>
      <c r="B23" s="77"/>
      <c r="C23" s="30"/>
      <c r="D23" s="31"/>
      <c r="E23" s="32"/>
      <c r="F23" s="33"/>
      <c r="G23" s="52"/>
      <c r="H23" s="13"/>
      <c r="I23" s="13"/>
      <c r="J23" s="77"/>
      <c r="K23" t="s" s="78">
        <v>13</v>
      </c>
      <c r="L23" s="79">
        <v>136</v>
      </c>
      <c r="M23" s="80">
        <f>L23*0.88</f>
        <v>119.68</v>
      </c>
      <c r="N23" s="81">
        <f>L23/68</f>
        <v>2</v>
      </c>
      <c r="O23" s="52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ht="16.25" customHeight="1">
      <c r="A24" s="3"/>
      <c r="B24" s="77"/>
      <c r="C24" s="82"/>
      <c r="D24" s="83"/>
      <c r="E24" s="84"/>
      <c r="F24" s="85"/>
      <c r="G24" s="52"/>
      <c r="H24" s="13"/>
      <c r="I24" s="13"/>
      <c r="J24" s="77"/>
      <c r="K24" t="s" s="78">
        <v>30</v>
      </c>
      <c r="L24" s="79">
        <v>136</v>
      </c>
      <c r="M24" s="80">
        <f>L24*0.88</f>
        <v>119.68</v>
      </c>
      <c r="N24" s="81">
        <f>L24/68</f>
        <v>2</v>
      </c>
      <c r="O24" s="52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ht="18.25" customHeight="1">
      <c r="A25" s="3"/>
      <c r="B25" s="77"/>
      <c r="C25" t="s" s="50">
        <v>24</v>
      </c>
      <c r="D25" s="51">
        <f>SUM(D6:D24)</f>
        <v>0</v>
      </c>
      <c r="E25" t="s" s="50">
        <v>24</v>
      </c>
      <c r="F25" s="51">
        <f>SUM(F6:F24)</f>
        <v>0</v>
      </c>
      <c r="G25" s="52"/>
      <c r="H25" s="13"/>
      <c r="I25" s="13"/>
      <c r="J25" s="77"/>
      <c r="K25" t="s" s="78">
        <v>40</v>
      </c>
      <c r="L25" s="79">
        <v>204</v>
      </c>
      <c r="M25" s="80">
        <f>L25*0.88</f>
        <v>179.52</v>
      </c>
      <c r="N25" s="81">
        <f>L25/68</f>
        <v>3</v>
      </c>
      <c r="O25" s="52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ht="17.6" customHeight="1">
      <c r="A26" s="3"/>
      <c r="B26" s="77"/>
      <c r="C26" t="s" s="53">
        <v>26</v>
      </c>
      <c r="D26" s="54">
        <f>D25-408</f>
        <v>-408</v>
      </c>
      <c r="E26" t="s" s="53">
        <v>26</v>
      </c>
      <c r="F26" s="54">
        <f>F25-408</f>
        <v>-408</v>
      </c>
      <c r="G26" s="52"/>
      <c r="H26" s="13"/>
      <c r="I26" s="13"/>
      <c r="J26" s="77"/>
      <c r="K26" t="s" s="78">
        <v>41</v>
      </c>
      <c r="L26" s="79">
        <v>360</v>
      </c>
      <c r="M26" s="86"/>
      <c r="N26" s="87"/>
      <c r="O26" s="52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ht="16.9" customHeight="1">
      <c r="A27" s="3"/>
      <c r="B27" s="77"/>
      <c r="C27" t="s" s="55">
        <v>28</v>
      </c>
      <c r="D27" s="56"/>
      <c r="E27" t="s" s="55">
        <v>28</v>
      </c>
      <c r="F27" s="56"/>
      <c r="G27" s="52"/>
      <c r="H27" s="13"/>
      <c r="I27" s="13"/>
      <c r="J27" s="77"/>
      <c r="K27" t="s" s="88">
        <v>24</v>
      </c>
      <c r="L27" s="89">
        <f>SUM(L20:L26)</f>
        <v>2400</v>
      </c>
      <c r="M27" s="90"/>
      <c r="N27" s="91"/>
      <c r="O27" s="52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ht="16.9" customHeight="1">
      <c r="A28" s="92"/>
      <c r="B28" s="93"/>
      <c r="C28" s="76"/>
      <c r="D28" s="76"/>
      <c r="E28" s="76"/>
      <c r="F28" s="49"/>
      <c r="G28" s="94"/>
      <c r="H28" s="13"/>
      <c r="I28" s="13"/>
      <c r="J28" s="13"/>
      <c r="K28" s="76"/>
      <c r="L28" s="76"/>
      <c r="M28" s="76"/>
      <c r="N28" s="76"/>
      <c r="O28" s="3"/>
      <c r="P28" s="3"/>
      <c r="Q28" s="13"/>
      <c r="R28" s="3"/>
      <c r="S28" s="13"/>
      <c r="T28" s="3"/>
      <c r="U28" s="13"/>
      <c r="V28" s="13"/>
      <c r="W28" s="3"/>
      <c r="X28" s="3"/>
      <c r="Y28" s="3"/>
      <c r="Z28" s="3"/>
      <c r="AA28" s="3"/>
    </row>
    <row r="29" ht="14.25" customHeight="1">
      <c r="A29" s="3"/>
      <c r="B29" s="13"/>
      <c r="C29" s="3"/>
      <c r="D29" s="13"/>
      <c r="E29" s="3"/>
      <c r="F29" s="13"/>
      <c r="G29" s="3"/>
      <c r="H29" s="13"/>
      <c r="I29" s="3"/>
      <c r="J29" s="13"/>
      <c r="K29" s="13"/>
      <c r="L29" s="13"/>
      <c r="M29" s="13"/>
      <c r="N29" s="13"/>
      <c r="O29" s="13"/>
      <c r="P29" s="13"/>
      <c r="Q29" s="1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ht="14.25" customHeight="1">
      <c r="A30" t="s" s="95">
        <v>42</v>
      </c>
      <c r="B30" s="13"/>
      <c r="C30" s="3"/>
      <c r="D30" s="13"/>
      <c r="E30" s="3"/>
      <c r="F30" s="13"/>
      <c r="G30" s="3"/>
      <c r="H30" s="13"/>
      <c r="I30" s="3"/>
      <c r="J30" s="13"/>
      <c r="K30" s="1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ht="14.25" customHeight="1">
      <c r="A31" t="s" s="96">
        <v>43</v>
      </c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ht="14.25" customHeight="1">
      <c r="A32" t="s" s="98">
        <v>44</v>
      </c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98"/>
    </row>
    <row r="33" ht="14.25" customHeight="1">
      <c r="A33" t="s" s="98">
        <v>45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ht="14.25" customHeight="1">
      <c r="A34" t="s" s="98">
        <v>46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ht="14.25" customHeight="1">
      <c r="A35" t="s" s="98">
        <v>47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ht="14.25" customHeight="1">
      <c r="A36" t="s" s="98">
        <v>48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ht="14.25" customHeight="1">
      <c r="A37" s="97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ht="14.25" customHeight="1">
      <c r="A38" t="s" s="95">
        <v>49</v>
      </c>
      <c r="B38" s="13"/>
      <c r="C38" s="3"/>
      <c r="D38" s="13"/>
      <c r="E38" s="3"/>
      <c r="F38" s="13"/>
      <c r="G38" s="1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ht="14.25" customHeight="1">
      <c r="A39" t="s" s="96">
        <v>50</v>
      </c>
      <c r="B39" s="13"/>
      <c r="C39" s="3"/>
      <c r="D39" s="13"/>
      <c r="E39" s="3"/>
      <c r="F39" s="13"/>
      <c r="G39" s="1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ht="14.25" customHeight="1">
      <c r="A40" t="s" s="96">
        <v>51</v>
      </c>
      <c r="B40" s="13"/>
      <c r="C40" s="3"/>
      <c r="D40" s="13"/>
      <c r="E40" s="3"/>
      <c r="F40" s="13"/>
      <c r="G40" s="1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ht="14.25" customHeight="1">
      <c r="A41" t="s" s="96">
        <v>52</v>
      </c>
      <c r="B41" s="13"/>
      <c r="C41" s="3"/>
      <c r="D41" s="13"/>
      <c r="E41" s="3"/>
      <c r="F41" s="13"/>
      <c r="G41" s="1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ht="14.25" customHeight="1">
      <c r="A42" t="s" s="96">
        <v>53</v>
      </c>
      <c r="B42" s="13"/>
      <c r="C42" s="3"/>
      <c r="D42" s="13"/>
      <c r="E42" s="3"/>
      <c r="F42" s="13"/>
      <c r="G42" s="1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ht="14.25" customHeight="1">
      <c r="A43" t="s" s="96">
        <v>54</v>
      </c>
      <c r="B43" s="13"/>
      <c r="C43" s="3"/>
      <c r="D43" s="13"/>
      <c r="E43" s="3"/>
      <c r="F43" s="13"/>
      <c r="G43" s="1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ht="14.25" customHeight="1">
      <c r="A44" s="3"/>
      <c r="B44" s="13"/>
      <c r="C44" s="3"/>
      <c r="D44" s="13"/>
      <c r="E44" s="3"/>
      <c r="F44" s="13"/>
      <c r="G44" s="3"/>
      <c r="H44" s="13"/>
      <c r="I44" s="3"/>
      <c r="J44" s="13"/>
      <c r="K44" s="13"/>
      <c r="L44" s="13"/>
      <c r="M44" s="3"/>
      <c r="N44" s="13"/>
      <c r="O44" s="13"/>
      <c r="P44" s="1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</sheetData>
  <mergeCells count="6">
    <mergeCell ref="A1:G1"/>
    <mergeCell ref="A3:C3"/>
    <mergeCell ref="A34:P34"/>
    <mergeCell ref="A35:P35"/>
    <mergeCell ref="A36:P36"/>
    <mergeCell ref="A37:P37"/>
  </mergeCells>
  <pageMargins left="0.511811" right="0.511811" top="0.787402" bottom="0.787402" header="0" footer="0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